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vus371/Desktop/"/>
    </mc:Choice>
  </mc:AlternateContent>
  <xr:revisionPtr revIDLastSave="0" documentId="13_ncr:1_{346FA250-EFA1-AD4E-97E8-214D32D04814}" xr6:coauthVersionLast="47" xr6:coauthVersionMax="47" xr10:uidLastSave="{00000000-0000-0000-0000-000000000000}"/>
  <bookViews>
    <workbookView xWindow="-27980" yWindow="4260" windowWidth="25180" windowHeight="16940" xr2:uid="{251E6A5F-E5A2-6944-8F68-5CC5AAFB5098}"/>
  </bookViews>
  <sheets>
    <sheet name="Cognition" sheetId="1" r:id="rId1"/>
    <sheet name="Motor" sheetId="2" r:id="rId2"/>
    <sheet name="Social-Emotional Functioning" sheetId="3" r:id="rId3"/>
    <sheet name="Suggested Suppli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4" l="1"/>
  <c r="B34" i="4"/>
  <c r="B32" i="4"/>
  <c r="B29" i="4"/>
  <c r="B27" i="4"/>
  <c r="B22" i="4"/>
  <c r="B21" i="4"/>
  <c r="B19" i="4"/>
  <c r="B18" i="4"/>
  <c r="B17" i="4"/>
  <c r="B16" i="4"/>
  <c r="B14" i="4"/>
  <c r="B12" i="4"/>
  <c r="B11" i="4"/>
  <c r="B10" i="4"/>
  <c r="B9" i="4"/>
  <c r="B8" i="4"/>
  <c r="B7" i="4"/>
  <c r="B6" i="4"/>
</calcChain>
</file>

<file path=xl/sharedStrings.xml><?xml version="1.0" encoding="utf-8"?>
<sst xmlns="http://schemas.openxmlformats.org/spreadsheetml/2006/main" count="279" uniqueCount="197">
  <si>
    <t>Test</t>
  </si>
  <si>
    <t>Subdomain</t>
  </si>
  <si>
    <t>Description</t>
  </si>
  <si>
    <t>Age (months)</t>
  </si>
  <si>
    <t>Admin time (minutes)</t>
  </si>
  <si>
    <t>Executive Function</t>
  </si>
  <si>
    <t>Attention, executive function, memory</t>
  </si>
  <si>
    <t>Assess ability to habituate to a stimulus in a gaze-based paradigm.</t>
  </si>
  <si>
    <t>Visual Delayed Response</t>
  </si>
  <si>
    <t>A measure that assesses attention, executive functioning, and memory via a gaze-based habituation paradigm (ages 6-20 months) and a visual-delayed touch-based paradigm (21-42 months).</t>
  </si>
  <si>
    <t>Memory Task Test</t>
  </si>
  <si>
    <t>Memory</t>
  </si>
  <si>
    <t>A touch-based assessment of delayed memory. Children are asked to encode items from Memory Task Learning and provide recognition of individual items after a 6-8 minute delay.</t>
  </si>
  <si>
    <t>21-42</t>
  </si>
  <si>
    <t>Memory Task Learning</t>
  </si>
  <si>
    <t>A touch-based assessment of immediate memory, where children are asked to recognize whether stimuli appeared on the trial immediately before.</t>
  </si>
  <si>
    <t>Mullen Visual Reception</t>
  </si>
  <si>
    <t>Attention, memory</t>
  </si>
  <si>
    <t xml:space="preserve">Assesses visual reception using both elicited prompts and touch-based responses on the iPad. </t>
  </si>
  <si>
    <t>0-42</t>
  </si>
  <si>
    <t>MacArthur CDI-CAT Production</t>
  </si>
  <si>
    <t>Language</t>
  </si>
  <si>
    <t>Assesses vocabulary production. Computerized Adapted Test versions of the classic MCDI parent report and requires responses to only 20-50 words.</t>
  </si>
  <si>
    <t>MacArthur CDI-CAT Comprehension</t>
  </si>
  <si>
    <t>Assesses vocabulary comprehension. Computerized Adapted Test versions of the classic MCDI parent report and requires responses to only 20-50 words.</t>
  </si>
  <si>
    <t>Looking While Listening</t>
  </si>
  <si>
    <t>Assesses object-naming by showing infants two images on a screen and asking them to look at a target label using a gaze-based preferential looking paradigm.</t>
  </si>
  <si>
    <t>Mullen Receptive</t>
  </si>
  <si>
    <t>Assesses receptive language and communication skills based on direct observation.</t>
  </si>
  <si>
    <t>Mullen Expressive Observational</t>
  </si>
  <si>
    <t>Assesses expressive language and communication skills based on direct observation.</t>
  </si>
  <si>
    <t>Mullen Expressive Prompted</t>
  </si>
  <si>
    <t>Picture Vocabulary</t>
  </si>
  <si>
    <t>Measures word knowledge which has a high association with overall intelligence (‘g-factor’). Children are asked to select one of four images via a touch-based task.</t>
  </si>
  <si>
    <t>24-42+</t>
  </si>
  <si>
    <t>Object and verbal counting</t>
  </si>
  <si>
    <t>Assesses counting and cardinality by asking children to count as high as possible and to report the number of objects presently on a screen.</t>
  </si>
  <si>
    <t>25-42</t>
  </si>
  <si>
    <t>Subitizing</t>
  </si>
  <si>
    <t>Assesses approximate number system and number recognition by asking children to report on the number of objects presented briefly on a screen.</t>
  </si>
  <si>
    <t>Who Has More</t>
  </si>
  <si>
    <t>Assesses approximate number system by asking children to select which of two numerical quantities on a screen is larger.</t>
  </si>
  <si>
    <t>Verbal Arithmetic</t>
  </si>
  <si>
    <t>Assesses addition and subtraction by asking children to respond to simple arithmetic questions verbally.</t>
  </si>
  <si>
    <t>Numerical Change Detection</t>
  </si>
  <si>
    <t>Uses gaze tracking and passive viewing to assess number sense, the approximate number system, and relative quantities.</t>
  </si>
  <si>
    <t>6-21</t>
  </si>
  <si>
    <t>6-42</t>
  </si>
  <si>
    <t>9-30</t>
  </si>
  <si>
    <t>7-18</t>
  </si>
  <si>
    <t>6-23</t>
  </si>
  <si>
    <t>Subdomain(s)</t>
  </si>
  <si>
    <t>Math</t>
  </si>
  <si>
    <t>Get up and Go</t>
  </si>
  <si>
    <t>Gross Motor</t>
  </si>
  <si>
    <t>Assesses postural transitions and locomotion by placing children on their back and observing how they get up, travel 3 meters, and get onto and off of a step platform.</t>
  </si>
  <si>
    <t>Reach to Eat</t>
  </si>
  <si>
    <t>Fine Motor</t>
  </si>
  <si>
    <t xml:space="preserve">Assesses manual planning, precision, dexterity, and tool use by observing how children grasp small objects and use tools. </t>
  </si>
  <si>
    <t>Sit and Stand</t>
  </si>
  <si>
    <r>
      <t xml:space="preserve">Assesses stationary postural control </t>
    </r>
    <r>
      <rPr>
        <sz val="11"/>
        <color rgb="FF000000"/>
        <rFont val="Calibri"/>
        <family val="2"/>
      </rPr>
      <t xml:space="preserve">by placing children in various sitting and standing positions. </t>
    </r>
  </si>
  <si>
    <t>Caregiver Checklist</t>
  </si>
  <si>
    <t>Social Relationships, Social Communication</t>
  </si>
  <si>
    <t>Parent-report measure of social-functioning</t>
  </si>
  <si>
    <t>Children's Behavior Questionnaire - Very Short Form</t>
  </si>
  <si>
    <t>Temperament</t>
  </si>
  <si>
    <t>Assess intensity of feelings and strategies to manage them</t>
  </si>
  <si>
    <t>37-42</t>
  </si>
  <si>
    <t>Early Childhood Behavior Questionnaire - Very Short Form</t>
  </si>
  <si>
    <t>13-36</t>
  </si>
  <si>
    <t xml:space="preserve"> Infant Behavior Questionnaire - Revised - Very Short Form</t>
  </si>
  <si>
    <t>PROMIS EC Parent-Report Bank v1.0 - Anger/Irritability</t>
  </si>
  <si>
    <t>Negative Affect</t>
  </si>
  <si>
    <r>
      <t>Evaluate a</t>
    </r>
    <r>
      <rPr>
        <sz val="11"/>
        <color rgb="FF000000"/>
        <rFont val="Calibri"/>
        <family val="2"/>
      </rPr>
      <t>ngry mood, including irritability and grouchiness, and angry behavior, such as tantrums</t>
    </r>
  </si>
  <si>
    <t>13-42</t>
  </si>
  <si>
    <t>PROMIS EC Parent-Report Bank v1.0 - Anxiety</t>
  </si>
  <si>
    <r>
      <t>Assess feelings of f</t>
    </r>
    <r>
      <rPr>
        <sz val="11"/>
        <color rgb="FF000000"/>
        <rFont val="Calibri"/>
        <family val="2"/>
      </rPr>
      <t>ear, anxious misery, hyperarousal, and social/separation anxiety</t>
    </r>
  </si>
  <si>
    <t>PROMIS EC Parent-Report Bank v1.0 - Depressive Symptoms</t>
  </si>
  <si>
    <r>
      <t>Measure feelings of sa</t>
    </r>
    <r>
      <rPr>
        <sz val="11"/>
        <color rgb="FF000000"/>
        <rFont val="Calibri"/>
        <family val="2"/>
      </rPr>
      <t xml:space="preserve">dness and withdrawal, negative self views, and anhedonia </t>
    </r>
  </si>
  <si>
    <t xml:space="preserve">PROMIS EC Parent-Report Bank v1.0 - Positive Affect </t>
  </si>
  <si>
    <t>Psychological Well-Being</t>
  </si>
  <si>
    <r>
      <t>Evaluate m</t>
    </r>
    <r>
      <rPr>
        <sz val="11"/>
        <color rgb="FF000000"/>
        <rFont val="Calibri"/>
        <family val="2"/>
      </rPr>
      <t>oods and feelings associated with positive affective experiences, such as happiness, joy, and enthusiasm</t>
    </r>
  </si>
  <si>
    <t>PROMIS EC Parent-Report Scale v1.0 - Self-Reg - Frustration Tolerance 6a</t>
  </si>
  <si>
    <t>Self-Regulation</t>
  </si>
  <si>
    <r>
      <t>Assess the ability to r</t>
    </r>
    <r>
      <rPr>
        <sz val="11"/>
        <color rgb="FF000000"/>
        <rFont val="Calibri"/>
        <family val="2"/>
      </rPr>
      <t>ecognize and regulate emotions and behaviors to serve one’s own goals</t>
    </r>
  </si>
  <si>
    <t xml:space="preserve">PROMIS EC Parent-Report Scale v1.0 - Self-Reg - Flexibility 5a </t>
  </si>
  <si>
    <r>
      <t>Measure the ability t</t>
    </r>
    <r>
      <rPr>
        <sz val="11"/>
        <color rgb="FF000000"/>
        <rFont val="Calibri"/>
        <family val="2"/>
      </rPr>
      <t>o adapt in response to environmental demands, changes, and expectations</t>
    </r>
  </si>
  <si>
    <t>PROMIS EC Parent-Report SF v1.0 - Soc Rel - Child-Caregiver Interactions</t>
  </si>
  <si>
    <t>Social Relationships</t>
  </si>
  <si>
    <t>Evaluate positive child-caregiver interactions, experiences, and connectedness</t>
  </si>
  <si>
    <t>PROMIS EC Parent-Report SF v1.0 - Soc Rel - Peer Relationships 4a</t>
  </si>
  <si>
    <t>Assess positive peer interactions, sociability, and empathic behaviors</t>
  </si>
  <si>
    <t>Social Observation Younger (joint attention, play, prosocial behavior)</t>
  </si>
  <si>
    <t>Assesses children’s social functioning in a semi-structured examiner-led interaction.</t>
  </si>
  <si>
    <t>Social Observation Older (joint attention, play, prosocial behavior)</t>
  </si>
  <si>
    <t>24-42</t>
  </si>
  <si>
    <t>3-12</t>
  </si>
  <si>
    <t>9-23</t>
  </si>
  <si>
    <t>iPad PRO, stand for gaze measures</t>
  </si>
  <si>
    <t>iPad PRO, stand for gaze measures, stand for touch-screen measures</t>
  </si>
  <si>
    <t>iPad PRO, stand for touch-screen measures</t>
  </si>
  <si>
    <t>Equipment and supplies needed (see "Suggested Supplies" for details/recommendations</t>
  </si>
  <si>
    <t>iPad PRO</t>
  </si>
  <si>
    <t>Metal can with lid, 3 x wooden blocks
Familiar toys
Familiar toys
Block, toy car
Red ball, colorful box with cover
2 x cups, wooden block, toy table, teddy bear</t>
  </si>
  <si>
    <t>Ball
Book
Car
Key
Knife
Cup</t>
  </si>
  <si>
    <t xml:space="preserve">all tests require an age appropriate chair for the child, desk, chairs for the parent and the examiner. Please refer to individual measure descriptions in the Admininstration Manual for details. </t>
  </si>
  <si>
    <t>iPad Pro with a stand (same as gaze measures) printed and laminated footprints (PDFs will be made available on NBT website), masking tape</t>
  </si>
  <si>
    <t>iPad PRO, stand (same as touch screen measures). One small wooden block: 1.25 X 1.25 inches 
1 cup measuring scoop
Formula scoop
Cheerios
Hand sanitizer to use before handling child’s food
Tissue to wipe off spoon between trials</t>
  </si>
  <si>
    <t>iPad PRO, Plastic jar with lid
Wind-up Toy
Vehicle
2 Small figures
2 board books 
Baby doll
Cookware set (see details in the Administration Manual)
Bags for extra manipulatives</t>
  </si>
  <si>
    <t>iPad PRO, Cookware set and a jungle animal to be placed in the pan (see details in the Administration Manual)
1 Baby Doll plus an action figure (Woody)
8 square wooden blocks in 2 bags (5 in one, 3 in the other)
Duplo Lego elephant; plastic container
I Spy - Everything! Book</t>
  </si>
  <si>
    <t>11'' iPad PRO</t>
  </si>
  <si>
    <t>https://www.apple.com/shop/buy-ipad/ipad-pro</t>
  </si>
  <si>
    <t>https://www.amazon.com/gp/product/B0B24T6GQV/ref=ppx_yo_dt_b_asin_title_o05_s00?ie=UTF8&amp;psc=1</t>
  </si>
  <si>
    <t>https://www.amazon.com/gp/product/B08LYSTZV9/ref=ppx_yo_dt_b_asin_title_o05_s00?ie=UTF8&amp;psc=1</t>
  </si>
  <si>
    <t>High Chair</t>
  </si>
  <si>
    <t>https://www.amazon.com/Graco-Floor2Table-Highchair-Cottage-Collection/dp/B09SVSYY61</t>
  </si>
  <si>
    <t>Metal spoon </t>
  </si>
  <si>
    <t>Metal spoon 
Colorful plastic ring 
2 Identical washcloths 
Plastic cup 
Hairbrush 
Toy car 
Red ball 
Big Red Barn book 
Plastic teddy bear 
Large nesting cup </t>
  </si>
  <si>
    <t>Note</t>
  </si>
  <si>
    <t>Colorful plastic ring </t>
  </si>
  <si>
    <t>2 Identical washcloths </t>
  </si>
  <si>
    <t>Plastic cup </t>
  </si>
  <si>
    <t>Hairbrush </t>
  </si>
  <si>
    <t>Toy car </t>
  </si>
  <si>
    <t>Red ball </t>
  </si>
  <si>
    <t>Big Red Barn book </t>
  </si>
  <si>
    <t>Plastic teddy bear </t>
  </si>
  <si>
    <t>Large nesting cup </t>
  </si>
  <si>
    <t>https://www.amazon.com/gp/product/B08KXYQX8G/ref=ppx_yo_dt_b_asin_title_o03_s01?ie=UTF8&amp;psc=1</t>
  </si>
  <si>
    <t xml:space="preserve">https://www.amazon.com/gp/product/B075RZBJRF/ref=ppx_yo_dt_b_asin_title_o02_s02?ie=UTF8&amp;psc=1 </t>
  </si>
  <si>
    <t xml:space="preserve">https://www.amazon.com/gp/product/B09NL3G13N/ref=ppx_yo_dt_b_asin_title_o03_s00?ie=UTF8&amp;psc=1 </t>
  </si>
  <si>
    <t xml:space="preserve">https://www.amazon.com/gp/product/B07CNNJQDP/ref=ppx_yo_dt_b_asin_title_o02_s01?ie=UTF8&amp;psc=1 </t>
  </si>
  <si>
    <t xml:space="preserve">https://www.amazon.com/gp/product/B09MRX37X9/ref=ppx_yo_dt_b_asin_title_o02_s02?ie=UTF8&amp;psc=1 </t>
  </si>
  <si>
    <t>Item</t>
  </si>
  <si>
    <t xml:space="preserve">Approximate Cost per unit  (some require bulk purchases) </t>
  </si>
  <si>
    <t xml:space="preserve">https://www.amazon.com/gp/product/B07N2FWX23/ref=ppx_yo_dt_b_asin_title_o03_s00?ie=UTF8&amp;psc=1 </t>
  </si>
  <si>
    <t xml:space="preserve">https://www.amazon.com/gp/product/B08DGC2JKL/ref=ppx_yo_dt_b_asin_title_o01_s00?ie=UTF8&amp;psc=1 </t>
  </si>
  <si>
    <t>Suggested link  (may find better prices elsewhere)</t>
  </si>
  <si>
    <t xml:space="preserve">https://www.amazon.com/gp/product/0694006246/ref=ppx_yo_dt_b_asin_title_o02_s00?ie=UTF8&amp;psc=1 </t>
  </si>
  <si>
    <t xml:space="preserve">https://www.amazon.com/gp/product/B000F8XF86/ref=ppx_yo_dt_b_asin_title_o02_s00?ie=UTF8&amp;psc=1 </t>
  </si>
  <si>
    <t xml:space="preserve">https://www.amazon.com/gp/product/B00005C5H4/ref=ppx_yo_dt_b_asin_title_o02_s02?ie=UTF8&amp;psc=1 </t>
  </si>
  <si>
    <t>Only use nesting cups that plastic teddy bear can fit inside</t>
  </si>
  <si>
    <t xml:space="preserve">any color </t>
  </si>
  <si>
    <t>Sealed metal can with 3 blocks inside </t>
  </si>
  <si>
    <t>A familiar toy (Jungle animal) </t>
  </si>
  <si>
    <t>Block </t>
  </si>
  <si>
    <t>Colorful box with lid </t>
  </si>
  <si>
    <t>Toy table </t>
  </si>
  <si>
    <t xml:space="preserve">https://www.amazon.com/gp/product/B09JZCMDYY/ref=ppx_yo_dt_b_asin_title_o02_s01?ie=UTF8&amp;psc=1 </t>
  </si>
  <si>
    <t xml:space="preserve">https://www.amazon.com/gp/product/B07QHWJ15N/ref=ppx_yo_dt_b_asin_title_o08_s02?ie=UTF8&amp;psc=1 </t>
  </si>
  <si>
    <t xml:space="preserve">https://www.amazon.com/gp/product/B01J6GC83U/ref=ppx_yo_dt_b_asin_title_o06_s00?ie=UTF8&amp;psc=1 </t>
  </si>
  <si>
    <t xml:space="preserve">https://www.amazon.com/gp/product/B08DTVWH1G/ref=ppx_yo_dt_b_asin_title_o03_s00?ie=UTF8&amp;psc=1 </t>
  </si>
  <si>
    <t>no logo, used for more than 1 test</t>
  </si>
  <si>
    <t>used for more than one test</t>
  </si>
  <si>
    <t xml:space="preserve">https://www.amazon.com/gp/product/B07Q73H25M/ref=ppx_yo_dt_b_asin_title_o00_s00?ie=UTF8&amp;psc=1 </t>
  </si>
  <si>
    <t>Key  </t>
  </si>
  <si>
    <t>Knife </t>
  </si>
  <si>
    <t>https://www.amazon.com/Plastic-Dinnerware-FUTGLOBAL-Dishwasher-Silverware/dp/B092DG94LW/ref=sr_1_6?crid=ULF741D0FI7W&amp;keywords=plastic+toy+silverware+for+toddlers&amp;qid=1686664216&amp;sprefix=plastic+toy+silver+ware+for+toddlers%2Caps%2C183&amp;sr=8-6</t>
  </si>
  <si>
    <t xml:space="preserve">https://www.amazon.com/gp/product/B000V2Y5BW/ref=ppx_yo_dt_b_asin_title_o02_s03?ie=UTF8&amp;psc=1 </t>
  </si>
  <si>
    <t>https://www.uhaul.com/MovingSupplies/Boxes/Electronics-Boxes/Flat-Panel-TV-Kit/?id=16343</t>
  </si>
  <si>
    <t>iPad Pro with a stand (same as gaze measures). Platform  that is 6  inches high. If one is not available, use a box that is 6 inches high, and at least 36 X 36 inches in length and width. Fill box with reams of paper/textbooks to reinforce. Masking tape, measuring tape.</t>
  </si>
  <si>
    <t>Get up and Go Platform</t>
  </si>
  <si>
    <t>https://www.amazon.com/Measuring-Huygens-Stackable-Tablespoon-Ingredient/dp/B08VDQRKDK/ref=sr_1_17?dchild=1&amp;keywords=red%2Bmeasuring%2Bspoons&amp;qid=1622558085&amp;sr=8-17&amp;th=1</t>
  </si>
  <si>
    <t>1-cup measuring scoop</t>
  </si>
  <si>
    <t>use the 5g scoop</t>
  </si>
  <si>
    <t>https://www.amazon.com/ONLYKXY-Measuring-Spoons-Protein-Kitchen/dp/B0823LN5KP/ref=asc_df_B0823LN5KP/?tag=hyprod-20&amp;linkCode=df0&amp;hvadid=416618123445&amp;hvpos=&amp;hvnetw=g&amp;hvrand=4742652021525170743&amp;hvpone=&amp;hvptwo=&amp;hvqmt=&amp;hvdev=c&amp;hvdvcmdl=&amp;hvlocint=&amp;hvlocphy=9021758&amp;hvtargid=pla-871112614233&amp;psc=1&amp;tag=&amp;ref=&amp;adgrpid=94717457460&amp;hvpone=&amp;hvptwo=&amp;hvadid=416618123445&amp;hvpos=&amp;hvnetw=g&amp;hvrand=4742652021525170743&amp;hvqmt=&amp;hvdev=c&amp;hvdvcmdl=&amp;hvlocint=&amp;hvlocphy=9021758&amp;hvtargid=pla-871112614233</t>
  </si>
  <si>
    <t>https://www.amazon.com/CLEARVIEW-CONTAINERS-Container-Canister-Airtight/dp/B01LXHHVLB/ref=sr_1_19_sspa?keywords=plastic%2Bjar%2Bwith%2Blid&amp;qid=1644610791&amp;sr=8-19-spons&amp;spLa=ZW5jcnlwdGVkUXVhbGlmaWVyPUEzTk1IT0lKWk9YTjFTJmVuY3J5cHRlZElkPUEwOTg1NjEzMkNDMzBXT04wRkdBRCZlbmNyeXB0ZWRBZElkPUEwNzA5MzEzS0NPNFBTQlpHNUZEJndpZGdldE5hbWU9c3BfbXRmJmFjdGlvbj1jbGlja1JlZGlyZWN0JmRvTm90TG9nQ2xpY2s9dHJ1ZQ&amp;th=1</t>
  </si>
  <si>
    <t>https://www.amazon.com/dp/B01M4ROJ3R/ref=sspa_dk_detail_0?pd_rd_i=B01M4ROJ3R&amp;pd_rd_w=zKqMP&amp;content-id=amzn1.sym.dd2c6db7-6626-466d-bf04-9570e69a7df0&amp;pf_rd_p=dd2c6db7-6626-466d-bf04-9570e69a7df0&amp;pf_rd_r=5EP0E0XTC1ET55PG6PYW&amp;pd_rd_wg=8NfeJ&amp;pd_rd_r=171182b5-</t>
  </si>
  <si>
    <t>Formula scoop</t>
  </si>
  <si>
    <t>Plastic jar w lid</t>
  </si>
  <si>
    <t>Wind up toy</t>
  </si>
  <si>
    <t>Vehicle</t>
  </si>
  <si>
    <t>https://www.amazon.com/gp/product/B00S6YGF0G/ref=crt_ewc_title_dp_7?ie=UTF8&amp;psc=1&amp;smid=ATVPDKIKX0DER</t>
  </si>
  <si>
    <t xml:space="preserve">https://www.amazon.com/Fisher-Price-Little-People-Farmer-Animals/dp/B083W5CXF3/ref=sr_1_30?crid=1FCXRR90GSKP2&amp;keywords=fisher+price+little+people+sets&amp;qid=1644605187&amp;s=toys-and-games&amp;sprefix=Fish%2Ctoys-and-games%2C89&amp;sr=1-30 </t>
  </si>
  <si>
    <t>2 small figures</t>
  </si>
  <si>
    <t>Baby doll</t>
  </si>
  <si>
    <t>https://www.amazon.com/inch-Soft-Hispanic-Newborn-Doll/dp/B07VHT92VR/ref=sr_1_3?dchild=1&amp;keywords=baby+doll+hispanic&amp;qid=1615661930&amp;s=toys-and-games&amp;sr=1-3</t>
  </si>
  <si>
    <t>Cookware set</t>
  </si>
  <si>
    <t>https://www.amazon.com/dp/B01N6U6C7F/ref=emc_b_5_t?th=1</t>
  </si>
  <si>
    <t>Jungle animal</t>
  </si>
  <si>
    <t>https://www.amazon.com/dp/B083TJ7115/ref=syn_sd_onsite_desktop_0?ie=UTF8&amp;psc=1&amp;pd_rd_plhdr=t&amp;aref=rqveuce2JI</t>
  </si>
  <si>
    <t>Action Doll (Woody)</t>
  </si>
  <si>
    <t>https://www.amazon.com/Disney-Pixar-Posable-Authentic-Collectable/dp/B09CG2SYLS/ref=dp_fod_sccl_1/142-0017332-5046923?pd_rd_w=wRXJv&amp;content-id=amzn1.sym.550e945f-c48e-4794-aff0-cc9017996f0a&amp;pf_rd_p=550e945f-c48e-4794-aff0-cc9017996f0a&amp;pf_rd_r=ZEY4621SZ4XHH6W2HCFV&amp;pd_rd_wg=9Hkzs&amp;pd_rd_r=2ce0c1af-5a8a-4045-8961-a0879f0d42bb&amp;pd_rd_i=B09CG2SYLS&amp;th=1</t>
  </si>
  <si>
    <t xml:space="preserve">8 wooden blocks </t>
  </si>
  <si>
    <t>https://www.amazon.com/Blocks-Colorful-Square-Building-Decorating/dp/B08R1G5FG5/ref=sr_1_6?crid=WYBP0F0I5VN1&amp;keywords=small%2Bwooden%2Bblocks&amp;qid=1667926641&amp;sprefix=small%2Bwooden%2Bblocks%2Caps%2C87&amp;sr=8-6&amp;th=1</t>
  </si>
  <si>
    <t>Bags to place the wooden blocks in</t>
  </si>
  <si>
    <t>https://www.amazon.com/NIL-Tech-Paper-Lunch-Bags/dp/B08DC52G2P/ref=sr_1_27?crid=3EZCW2O72K7YZ&amp;keywords=lunch%2Bbag%2Bkids&amp;qid=1644606197&amp;sprefix=lunch%2Bbag%2Caps%2C149&amp;sr=8-27&amp;th=1</t>
  </si>
  <si>
    <t>Lego 30333 Elephant</t>
  </si>
  <si>
    <t>https://www.amazon.com/LEGO-30333-Premier-Elephant/dp/B09JS2VK3C/ref=ci_mcx_mr_hp_atf_m_sccl_1/147-4234546-6307146?pd_rd_w=Y5xtw&amp;content-id=amzn1.sym.e5836a4b-beba-44ff-8c6f-44b96342c778&amp;pf_rd_p=e5836a4b-beba-44ff-8c6f-44b96342c778&amp;pf_rd_r=Y1S00MA4KN3CR995FMRC&amp;pd_rd_wg=xtz1w&amp;pd_rd_r=4520507c-e28f-46e5-854f-018de4776d5b&amp;pd_rd_i=B09JS2VK3C&amp;psc=1</t>
  </si>
  <si>
    <t>i-Spy Everything book</t>
  </si>
  <si>
    <t>https://www.amazon.com/Spy-Everything-Guessing-Game-Year/dp/1980596743/ref=asc_df_1980596743/?tag=hyprod-20&amp;linkCode=df0&amp;hvadid=312696674585&amp;hvpos=&amp;hvnetw=g&amp;hvrand=14988561909243941386&amp;hvpone=&amp;hvptwo=&amp;hvqmt=&amp;hvdev=c&amp;hvdvcmdl=&amp;hvlocint=&amp;hvlocphy=9021760&amp;hvtargid=pla-492970573325&amp;psc=1</t>
  </si>
  <si>
    <t>w educational discount</t>
  </si>
  <si>
    <t xml:space="preserve">iPad stand </t>
  </si>
  <si>
    <t xml:space="preserve">iPad Stand </t>
  </si>
  <si>
    <t>gaze, Get up and Go, Sit and Stand</t>
  </si>
  <si>
    <t>touch screen, Reach to Eat</t>
  </si>
  <si>
    <t>use your own. We used&gt;&gt;&gt;&gt;&gt;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</si>
</sst>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12121"/>
      <name val="Calibri"/>
      <family val="2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vertical="center" wrapText="1"/>
    </xf>
    <xf numFmtId="0" fontId="6" fillId="0" borderId="0" xfId="2"/>
    <xf numFmtId="44" fontId="0" fillId="0" borderId="0" xfId="1" applyFont="1"/>
    <xf numFmtId="0" fontId="7" fillId="0" borderId="0" xfId="0" applyFont="1" applyAlignment="1">
      <alignment horizontal="left" vertical="center" wrapText="1"/>
    </xf>
    <xf numFmtId="0" fontId="6" fillId="0" borderId="0" xfId="2" applyBorder="1" applyAlignment="1">
      <alignment horizontal="left" vertical="top" wrapText="1"/>
    </xf>
    <xf numFmtId="0" fontId="6" fillId="0" borderId="0" xfId="2" applyBorder="1" applyAlignment="1">
      <alignment horizontal="left" vertical="top"/>
    </xf>
    <xf numFmtId="44" fontId="0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com/gp/product/B000F8XF86/ref=ppx_yo_dt_b_asin_title_o02_s00?ie=UTF8&amp;psc=1" TargetMode="External"/><Relationship Id="rId18" Type="http://schemas.openxmlformats.org/officeDocument/2006/relationships/hyperlink" Target="https://www.amazon.com/gp/product/B08DTVWH1G/ref=ppx_yo_dt_b_asin_title_o03_s00?ie=UTF8&amp;psc=1" TargetMode="External"/><Relationship Id="rId26" Type="http://schemas.openxmlformats.org/officeDocument/2006/relationships/hyperlink" Target="https://www.amazon.com/dp/B01M4ROJ3R/ref=sspa_dk_detail_0?pd_rd_i=B01M4ROJ3R&amp;pd_rd_w=zKqMP&amp;content-id=amzn1.sym.dd2c6db7-6626-466d-bf04-9570e69a7df0&amp;pf_rd_p=dd2c6db7-6626-466d-bf04-9570e69a7df0&amp;pf_rd_r=5EP0E0XTC1ET55PG6PYW&amp;pd_rd_wg=8NfeJ&amp;pd_rd_r=171182b5-ecf2-48a6-b655-f754b2c8014d&amp;s=toys-and-games&amp;sp_csd=d2lkZ2V0TmFtZT1zcF9kZXRhaWxfdGhlbWF0aWM&amp;spLa=ZW5jcnlwdGVkUXVhbGlmaWVyPUEyQkU1QVBOWkRJMjJQJmVuY3J5cHRlZElkPUEwNDUyMTgyMVpWSVlTRTFCOFhQWiZlbmNyeXB0ZWRBZElkPUEwMTg0NTA3MkVMSTdBMUVXV0daJndpZGdldE5hbWU9c3BfZGV0YWlsX3RoZW1hdGljJmFjdGlvbj1jbGlja1JlZGlyZWN0JmRvTm90TG9nQ2xpY2s9dHJ1ZQ&amp;th=1" TargetMode="External"/><Relationship Id="rId3" Type="http://schemas.openxmlformats.org/officeDocument/2006/relationships/hyperlink" Target="https://www.amazon.com/gp/product/B08LYSTZV9/ref=ppx_yo_dt_b_asin_title_o05_s00?ie=UTF8&amp;psc=1" TargetMode="External"/><Relationship Id="rId21" Type="http://schemas.openxmlformats.org/officeDocument/2006/relationships/hyperlink" Target="https://www.amazon.com/Plastic-Dinnerware-FUTGLOBAL-Dishwasher-Silverware/dp/B092DG94LW/ref=sr_1_6?crid=ULF741D0FI7W&amp;keywords=plastic+toy+silverware+for+toddlers&amp;qid=1686664216&amp;sprefix=plastic+toy+silver+ware+for+toddlers%2Caps%2C183&amp;sr=8-6" TargetMode="External"/><Relationship Id="rId34" Type="http://schemas.openxmlformats.org/officeDocument/2006/relationships/hyperlink" Target="https://www.amazon.com/NIL-Tech-Paper-Lunch-Bags/dp/B08DC52G2P/ref=sr_1_27?crid=3EZCW2O72K7YZ&amp;keywords=lunch%2Bbag%2Bkids&amp;qid=1644606197&amp;sprefix=lunch%2Bbag%2Caps%2C149&amp;sr=8-27&amp;th=1" TargetMode="External"/><Relationship Id="rId7" Type="http://schemas.openxmlformats.org/officeDocument/2006/relationships/hyperlink" Target="https://www.amazon.com/gp/product/B09NL3G13N/ref=ppx_yo_dt_b_asin_title_o03_s00?ie=UTF8&amp;psc=1" TargetMode="External"/><Relationship Id="rId12" Type="http://schemas.openxmlformats.org/officeDocument/2006/relationships/hyperlink" Target="https://www.amazon.com/gp/product/0694006246/ref=ppx_yo_dt_b_asin_title_o02_s00?ie=UTF8&amp;psc=1" TargetMode="External"/><Relationship Id="rId17" Type="http://schemas.openxmlformats.org/officeDocument/2006/relationships/hyperlink" Target="https://www.amazon.com/gp/product/B01J6GC83U/ref=ppx_yo_dt_b_asin_title_o06_s00?ie=UTF8&amp;psc=1" TargetMode="External"/><Relationship Id="rId25" Type="http://schemas.openxmlformats.org/officeDocument/2006/relationships/hyperlink" Target="https://www.amazon.com/CLEARVIEW-CONTAINERS-Container-Canister-Airtight/dp/B01LXHHVLB/ref=sr_1_19_sspa?keywords=plastic%2Bjar%2Bwith%2Blid&amp;qid=1644610791&amp;sr=8-19-spons&amp;spLa=ZW5jcnlwdGVkUXVhbGlmaWVyPUEzTk1IT0lKWk9YTjFTJmVuY3J5cHRlZElkPUEwOTg1NjEzMkNDMzBXT04wRkdBRCZlbmNyeXB0ZWRBZElkPUEwNzA5MzEzS0NPNFBTQlpHNUZEJndpZGdldE5hbWU9c3BfbXRmJmFjdGlvbj1jbGlja1JlZGlyZWN0JmRvTm90TG9nQ2xpY2s9dHJ1ZQ&amp;th=1" TargetMode="External"/><Relationship Id="rId33" Type="http://schemas.openxmlformats.org/officeDocument/2006/relationships/hyperlink" Target="https://www.amazon.com/Blocks-Colorful-Square-Building-Decorating/dp/B08R1G5FG5/ref=sr_1_6?crid=WYBP0F0I5VN1&amp;keywords=small%2Bwooden%2Bblocks&amp;qid=1667926641&amp;sprefix=small%2Bwooden%2Bblocks%2Caps%2C87&amp;sr=8-6&amp;th=1" TargetMode="External"/><Relationship Id="rId2" Type="http://schemas.openxmlformats.org/officeDocument/2006/relationships/hyperlink" Target="https://www.amazon.com/gp/product/B0B24T6GQV/ref=ppx_yo_dt_b_asin_title_o05_s00?ie=UTF8&amp;psc=1" TargetMode="External"/><Relationship Id="rId16" Type="http://schemas.openxmlformats.org/officeDocument/2006/relationships/hyperlink" Target="https://www.amazon.com/gp/product/B07QHWJ15N/ref=ppx_yo_dt_b_asin_title_o08_s02?ie=UTF8&amp;psc=1" TargetMode="External"/><Relationship Id="rId20" Type="http://schemas.openxmlformats.org/officeDocument/2006/relationships/hyperlink" Target="https://www.amazon.com/gp/product/B000V2Y5BW/ref=ppx_yo_dt_b_asin_title_o02_s03?ie=UTF8&amp;psc=1" TargetMode="External"/><Relationship Id="rId29" Type="http://schemas.openxmlformats.org/officeDocument/2006/relationships/hyperlink" Target="https://www.amazon.com/inch-Soft-Hispanic-Newborn-Doll/dp/B07VHT92VR/ref=sr_1_3?dchild=1&amp;keywords=baby+doll+hispanic&amp;qid=1615661930&amp;s=toys-and-games&amp;sr=1-3" TargetMode="External"/><Relationship Id="rId1" Type="http://schemas.openxmlformats.org/officeDocument/2006/relationships/hyperlink" Target="https://www.apple.com/shop/buy-ipad/ipad-pro" TargetMode="External"/><Relationship Id="rId6" Type="http://schemas.openxmlformats.org/officeDocument/2006/relationships/hyperlink" Target="https://www.amazon.com/gp/product/B075RZBJRF/ref=ppx_yo_dt_b_asin_title_o02_s02?ie=UTF8&amp;psc=1" TargetMode="External"/><Relationship Id="rId11" Type="http://schemas.openxmlformats.org/officeDocument/2006/relationships/hyperlink" Target="https://www.amazon.com/gp/product/B08DGC2JKL/ref=ppx_yo_dt_b_asin_title_o01_s00?ie=UTF8&amp;psc=1" TargetMode="External"/><Relationship Id="rId24" Type="http://schemas.openxmlformats.org/officeDocument/2006/relationships/hyperlink" Target="https://www.amazon.com/ONLYKXY-Measuring-Spoons-Protein-Kitchen/dp/B0823LN5KP/ref=asc_df_B0823LN5KP/?tag=hyprod-20&amp;linkCode=df0&amp;hvadid=416618123445&amp;hvpos=&amp;hvnetw=g&amp;hvrand=4742652021525170743&amp;hvpone=&amp;hvptwo=&amp;hvqmt=&amp;hvdev=c&amp;hvdvcmdl=&amp;hvlocint=&amp;hvlocphy=9021758&amp;hvtargid=pla-871112614233&amp;psc=1&amp;tag=&amp;ref=&amp;adgrpid=94717457460&amp;hvpone=&amp;hvptwo=&amp;hvadid=416618123445&amp;hvpos=&amp;hvnetw=g&amp;hvrand=4742652021525170743&amp;hvqmt=&amp;hvdev=c&amp;hvdvcmdl=&amp;hvlocint=&amp;hvlocphy=9021758&amp;hvtargid=pla-871112614233" TargetMode="External"/><Relationship Id="rId32" Type="http://schemas.openxmlformats.org/officeDocument/2006/relationships/hyperlink" Target="https://www.amazon.com/Disney-Pixar-Posable-Authentic-Collectable/dp/B09CG2SYLS/ref=dp_fod_sccl_1/142-0017332-5046923?pd_rd_w=wRXJv&amp;content-id=amzn1.sym.550e945f-c48e-4794-aff0-cc9017996f0a&amp;pf_rd_p=550e945f-c48e-4794-aff0-cc9017996f0a&amp;pf_rd_r=ZEY4621SZ4XHH6W2HCFV&amp;pd_rd_wg=9Hkzs&amp;pd_rd_r=2ce0c1af-5a8a-4045-8961-a0879f0d42bb&amp;pd_rd_i=B09CG2SYLS&amp;th=1" TargetMode="External"/><Relationship Id="rId5" Type="http://schemas.openxmlformats.org/officeDocument/2006/relationships/hyperlink" Target="https://www.amazon.com/gp/product/B08KXYQX8G/ref=ppx_yo_dt_b_asin_title_o03_s01?ie=UTF8&amp;psc=1" TargetMode="External"/><Relationship Id="rId15" Type="http://schemas.openxmlformats.org/officeDocument/2006/relationships/hyperlink" Target="https://www.amazon.com/gp/product/B09JZCMDYY/ref=ppx_yo_dt_b_asin_title_o02_s01?ie=UTF8&amp;psc=1" TargetMode="External"/><Relationship Id="rId23" Type="http://schemas.openxmlformats.org/officeDocument/2006/relationships/hyperlink" Target="https://www.amazon.com/Measuring-Huygens-Stackable-Tablespoon-Ingredient/dp/B08VDQRKDK/ref=sr_1_17?dchild=1&amp;keywords=red%2Bmeasuring%2Bspoons&amp;qid=1622558085&amp;sr=8-17&amp;th=1" TargetMode="External"/><Relationship Id="rId28" Type="http://schemas.openxmlformats.org/officeDocument/2006/relationships/hyperlink" Target="https://www.amazon.com/Fisher-Price-Little-People-Farmer-Animals/dp/B083W5CXF3/ref=sr_1_30?crid=1FCXRR90GSKP2&amp;keywords=fisher+price+little+people+sets&amp;qid=1644605187&amp;s=toys-and-games&amp;sprefix=Fish%2Ctoys-and-games%2C89&amp;sr=1-30" TargetMode="External"/><Relationship Id="rId36" Type="http://schemas.openxmlformats.org/officeDocument/2006/relationships/hyperlink" Target="https://www.amazon.com/Spy-Everything-Guessing-Game-Year/dp/1980596743/ref=asc_df_1980596743/?tag=hyprod-20&amp;linkCode=df0&amp;hvadid=312696674585&amp;hvpos=&amp;hvnetw=g&amp;hvrand=14988561909243941386&amp;hvpone=&amp;hvptwo=&amp;hvqmt=&amp;hvdev=c&amp;hvdvcmdl=&amp;hvlocint=&amp;hvlocphy=9021760&amp;hvtargid=pla-492970573325&amp;psc=1" TargetMode="External"/><Relationship Id="rId10" Type="http://schemas.openxmlformats.org/officeDocument/2006/relationships/hyperlink" Target="https://www.amazon.com/gp/product/B07N2FWX23/ref=ppx_yo_dt_b_asin_title_o03_s00?ie=UTF8&amp;psc=1" TargetMode="External"/><Relationship Id="rId19" Type="http://schemas.openxmlformats.org/officeDocument/2006/relationships/hyperlink" Target="https://www.amazon.com/gp/product/B07Q73H25M/ref=ppx_yo_dt_b_asin_title_o00_s00?ie=UTF8&amp;psc=1" TargetMode="External"/><Relationship Id="rId31" Type="http://schemas.openxmlformats.org/officeDocument/2006/relationships/hyperlink" Target="https://www.amazon.com/dp/B083TJ7115/ref=syn_sd_onsite_desktop_0?ie=UTF8&amp;psc=1&amp;pd_rd_plhdr=t&amp;aref=rqveuce2JI" TargetMode="External"/><Relationship Id="rId4" Type="http://schemas.openxmlformats.org/officeDocument/2006/relationships/hyperlink" Target="https://www.amazon.com/Graco-Floor2Table-Highchair-Cottage-Collection/dp/B09SVSYY61" TargetMode="External"/><Relationship Id="rId9" Type="http://schemas.openxmlformats.org/officeDocument/2006/relationships/hyperlink" Target="https://www.amazon.com/gp/product/B09MRX37X9/ref=ppx_yo_dt_b_asin_title_o02_s02?ie=UTF8&amp;psc=1" TargetMode="External"/><Relationship Id="rId14" Type="http://schemas.openxmlformats.org/officeDocument/2006/relationships/hyperlink" Target="https://www.amazon.com/gp/product/B00005C5H4/ref=ppx_yo_dt_b_asin_title_o02_s02?ie=UTF8&amp;psc=1" TargetMode="External"/><Relationship Id="rId22" Type="http://schemas.openxmlformats.org/officeDocument/2006/relationships/hyperlink" Target="https://www.uhaul.com/MovingSupplies/Boxes/Electronics-Boxes/Flat-Panel-TV-Kit/?id=16343" TargetMode="External"/><Relationship Id="rId27" Type="http://schemas.openxmlformats.org/officeDocument/2006/relationships/hyperlink" Target="https://www.amazon.com/gp/product/B00S6YGF0G/ref=crt_ewc_title_dp_7?ie=UTF8&amp;psc=1&amp;smid=ATVPDKIKX0DER" TargetMode="External"/><Relationship Id="rId30" Type="http://schemas.openxmlformats.org/officeDocument/2006/relationships/hyperlink" Target="https://www.amazon.com/dp/B01N6U6C7F/ref=emc_b_5_t?th=1" TargetMode="External"/><Relationship Id="rId35" Type="http://schemas.openxmlformats.org/officeDocument/2006/relationships/hyperlink" Target="https://www.amazon.com/LEGO-30333-Premier-Elephant/dp/B09JS2VK3C/ref=ci_mcx_mr_hp_atf_m_sccl_1/147-4234546-6307146?pd_rd_w=Y5xtw&amp;content-id=amzn1.sym.e5836a4b-beba-44ff-8c6f-44b96342c778&amp;pf_rd_p=e5836a4b-beba-44ff-8c6f-44b96342c778&amp;pf_rd_r=Y1S00MA4KN3CR995FMRC&amp;pd_rd_wg=xtz1w&amp;pd_rd_r=4520507c-e28f-46e5-854f-018de4776d5b&amp;pd_rd_i=B09JS2VK3C&amp;psc=1" TargetMode="External"/><Relationship Id="rId8" Type="http://schemas.openxmlformats.org/officeDocument/2006/relationships/hyperlink" Target="https://www.amazon.com/gp/product/B07CNNJQDP/ref=ppx_yo_dt_b_asin_title_o02_s01?ie=UTF8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1239-E0F8-BB4F-A154-A414F812FC30}">
  <dimension ref="A1:F22"/>
  <sheetViews>
    <sheetView tabSelected="1" workbookViewId="0">
      <selection activeCell="B16" sqref="B16"/>
    </sheetView>
  </sheetViews>
  <sheetFormatPr baseColWidth="10" defaultRowHeight="16" x14ac:dyDescent="0.2"/>
  <cols>
    <col min="1" max="1" width="28" customWidth="1"/>
    <col min="2" max="2" width="27.83203125" style="8" customWidth="1"/>
    <col min="3" max="3" width="40" customWidth="1"/>
    <col min="4" max="4" width="10.83203125" style="1"/>
    <col min="6" max="6" width="42.5" customWidth="1"/>
  </cols>
  <sheetData>
    <row r="1" spans="1:6" ht="48" x14ac:dyDescent="0.2">
      <c r="A1" s="2" t="s">
        <v>0</v>
      </c>
      <c r="B1" s="2" t="s">
        <v>51</v>
      </c>
      <c r="C1" s="2" t="s">
        <v>2</v>
      </c>
      <c r="D1" s="3" t="s">
        <v>3</v>
      </c>
      <c r="E1" s="2" t="s">
        <v>4</v>
      </c>
      <c r="F1" s="18" t="s">
        <v>101</v>
      </c>
    </row>
    <row r="2" spans="1:6" ht="32" x14ac:dyDescent="0.2">
      <c r="A2" s="4" t="s">
        <v>5</v>
      </c>
      <c r="B2" s="7" t="s">
        <v>6</v>
      </c>
      <c r="C2" s="4" t="s">
        <v>7</v>
      </c>
      <c r="D2" s="5" t="s">
        <v>46</v>
      </c>
      <c r="E2" s="6">
        <v>9</v>
      </c>
      <c r="F2" t="s">
        <v>98</v>
      </c>
    </row>
    <row r="3" spans="1:6" ht="124" customHeight="1" x14ac:dyDescent="0.2">
      <c r="A3" s="4" t="s">
        <v>8</v>
      </c>
      <c r="B3" s="7" t="s">
        <v>6</v>
      </c>
      <c r="C3" s="4" t="s">
        <v>9</v>
      </c>
      <c r="D3" s="5" t="s">
        <v>47</v>
      </c>
      <c r="E3" s="6">
        <v>5</v>
      </c>
      <c r="F3" s="19" t="s">
        <v>99</v>
      </c>
    </row>
    <row r="4" spans="1:6" ht="95" customHeight="1" x14ac:dyDescent="0.2">
      <c r="A4" s="4" t="s">
        <v>10</v>
      </c>
      <c r="B4" s="7" t="s">
        <v>11</v>
      </c>
      <c r="C4" s="4" t="s">
        <v>12</v>
      </c>
      <c r="D4" s="5" t="s">
        <v>13</v>
      </c>
      <c r="E4" s="6">
        <v>4</v>
      </c>
      <c r="F4" s="19" t="s">
        <v>100</v>
      </c>
    </row>
    <row r="5" spans="1:6" ht="48" x14ac:dyDescent="0.2">
      <c r="A5" s="4" t="s">
        <v>14</v>
      </c>
      <c r="B5" s="7" t="s">
        <v>11</v>
      </c>
      <c r="C5" s="4" t="s">
        <v>15</v>
      </c>
      <c r="D5" s="5" t="s">
        <v>13</v>
      </c>
      <c r="E5" s="6">
        <v>2</v>
      </c>
      <c r="F5" s="19" t="s">
        <v>100</v>
      </c>
    </row>
    <row r="6" spans="1:6" ht="170" x14ac:dyDescent="0.2">
      <c r="A6" s="4" t="s">
        <v>16</v>
      </c>
      <c r="B6" s="7" t="s">
        <v>17</v>
      </c>
      <c r="C6" s="4" t="s">
        <v>18</v>
      </c>
      <c r="D6" s="5" t="s">
        <v>19</v>
      </c>
      <c r="E6" s="6">
        <v>4</v>
      </c>
      <c r="F6" s="19" t="s">
        <v>117</v>
      </c>
    </row>
    <row r="7" spans="1:6" ht="64" x14ac:dyDescent="0.2">
      <c r="A7" s="4" t="s">
        <v>20</v>
      </c>
      <c r="B7" s="7" t="s">
        <v>21</v>
      </c>
      <c r="C7" s="4" t="s">
        <v>22</v>
      </c>
      <c r="D7" s="5" t="s">
        <v>48</v>
      </c>
      <c r="E7" s="6">
        <v>2</v>
      </c>
      <c r="F7" s="19" t="s">
        <v>102</v>
      </c>
    </row>
    <row r="8" spans="1:6" ht="64" x14ac:dyDescent="0.2">
      <c r="A8" s="4" t="s">
        <v>23</v>
      </c>
      <c r="B8" s="7" t="s">
        <v>21</v>
      </c>
      <c r="C8" s="4" t="s">
        <v>24</v>
      </c>
      <c r="D8" s="5" t="s">
        <v>49</v>
      </c>
      <c r="E8" s="6">
        <v>1</v>
      </c>
      <c r="F8" s="19" t="s">
        <v>102</v>
      </c>
    </row>
    <row r="9" spans="1:6" ht="64" x14ac:dyDescent="0.2">
      <c r="A9" s="4" t="s">
        <v>25</v>
      </c>
      <c r="B9" s="7" t="s">
        <v>21</v>
      </c>
      <c r="C9" s="4" t="s">
        <v>26</v>
      </c>
      <c r="D9" s="5" t="s">
        <v>50</v>
      </c>
      <c r="E9" s="6">
        <v>5</v>
      </c>
      <c r="F9" t="s">
        <v>98</v>
      </c>
    </row>
    <row r="10" spans="1:6" ht="102" x14ac:dyDescent="0.2">
      <c r="A10" s="4" t="s">
        <v>27</v>
      </c>
      <c r="B10" s="7" t="s">
        <v>21</v>
      </c>
      <c r="C10" s="4" t="s">
        <v>28</v>
      </c>
      <c r="D10" s="5" t="s">
        <v>19</v>
      </c>
      <c r="E10" s="6">
        <v>3</v>
      </c>
      <c r="F10" s="19" t="s">
        <v>103</v>
      </c>
    </row>
    <row r="11" spans="1:6" ht="32" x14ac:dyDescent="0.2">
      <c r="A11" s="4" t="s">
        <v>29</v>
      </c>
      <c r="B11" s="7" t="s">
        <v>21</v>
      </c>
      <c r="C11" s="4" t="s">
        <v>30</v>
      </c>
      <c r="D11" s="5" t="s">
        <v>19</v>
      </c>
      <c r="E11" s="6">
        <v>1</v>
      </c>
      <c r="F11" s="19" t="s">
        <v>102</v>
      </c>
    </row>
    <row r="12" spans="1:6" ht="117" customHeight="1" x14ac:dyDescent="0.2">
      <c r="A12" s="4" t="s">
        <v>31</v>
      </c>
      <c r="B12" s="7" t="s">
        <v>21</v>
      </c>
      <c r="C12" s="4" t="s">
        <v>30</v>
      </c>
      <c r="D12" s="5" t="s">
        <v>19</v>
      </c>
      <c r="E12" s="6">
        <v>2</v>
      </c>
      <c r="F12" s="19" t="s">
        <v>104</v>
      </c>
    </row>
    <row r="13" spans="1:6" ht="101" customHeight="1" x14ac:dyDescent="0.2">
      <c r="A13" s="4" t="s">
        <v>32</v>
      </c>
      <c r="B13" s="7" t="s">
        <v>21</v>
      </c>
      <c r="C13" s="4" t="s">
        <v>33</v>
      </c>
      <c r="D13" s="5" t="s">
        <v>34</v>
      </c>
      <c r="E13" s="6">
        <v>3</v>
      </c>
      <c r="F13" s="19" t="s">
        <v>100</v>
      </c>
    </row>
    <row r="14" spans="1:6" ht="48" x14ac:dyDescent="0.2">
      <c r="A14" s="4" t="s">
        <v>35</v>
      </c>
      <c r="B14" s="7" t="s">
        <v>52</v>
      </c>
      <c r="C14" s="4" t="s">
        <v>36</v>
      </c>
      <c r="D14" s="5" t="s">
        <v>37</v>
      </c>
      <c r="E14" s="6">
        <v>2</v>
      </c>
      <c r="F14" s="19" t="s">
        <v>100</v>
      </c>
    </row>
    <row r="15" spans="1:6" ht="48" x14ac:dyDescent="0.2">
      <c r="A15" s="4" t="s">
        <v>38</v>
      </c>
      <c r="B15" s="7" t="s">
        <v>52</v>
      </c>
      <c r="C15" s="4" t="s">
        <v>39</v>
      </c>
      <c r="D15" s="5" t="s">
        <v>37</v>
      </c>
      <c r="E15" s="6">
        <v>1</v>
      </c>
      <c r="F15" s="19" t="s">
        <v>100</v>
      </c>
    </row>
    <row r="16" spans="1:6" ht="48" x14ac:dyDescent="0.2">
      <c r="A16" s="4" t="s">
        <v>40</v>
      </c>
      <c r="B16" s="7" t="s">
        <v>52</v>
      </c>
      <c r="C16" s="4" t="s">
        <v>41</v>
      </c>
      <c r="D16" s="5" t="s">
        <v>37</v>
      </c>
      <c r="E16" s="6">
        <v>3</v>
      </c>
      <c r="F16" s="19" t="s">
        <v>100</v>
      </c>
    </row>
    <row r="17" spans="1:6" ht="48" x14ac:dyDescent="0.2">
      <c r="A17" s="4" t="s">
        <v>42</v>
      </c>
      <c r="B17" s="7" t="s">
        <v>52</v>
      </c>
      <c r="C17" s="4" t="s">
        <v>43</v>
      </c>
      <c r="D17" s="5" t="s">
        <v>37</v>
      </c>
      <c r="E17" s="6">
        <v>2</v>
      </c>
      <c r="F17" s="19" t="s">
        <v>100</v>
      </c>
    </row>
    <row r="18" spans="1:6" ht="78" customHeight="1" x14ac:dyDescent="0.2">
      <c r="A18" s="4" t="s">
        <v>44</v>
      </c>
      <c r="B18" s="7" t="s">
        <v>52</v>
      </c>
      <c r="C18" s="9" t="s">
        <v>45</v>
      </c>
      <c r="D18" s="5" t="s">
        <v>50</v>
      </c>
      <c r="E18" s="6">
        <v>4</v>
      </c>
      <c r="F18" s="19" t="s">
        <v>98</v>
      </c>
    </row>
    <row r="22" spans="1:6" x14ac:dyDescent="0.2">
      <c r="A22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7E09-7021-5A43-A95A-634F0E3811ED}">
  <dimension ref="A1:F4"/>
  <sheetViews>
    <sheetView workbookViewId="0">
      <selection activeCell="F6" sqref="F6"/>
    </sheetView>
  </sheetViews>
  <sheetFormatPr baseColWidth="10" defaultRowHeight="16" x14ac:dyDescent="0.2"/>
  <cols>
    <col min="1" max="1" width="20.33203125" customWidth="1"/>
    <col min="2" max="2" width="20.83203125" customWidth="1"/>
    <col min="3" max="3" width="28.6640625" customWidth="1"/>
    <col min="5" max="5" width="10.83203125" style="13"/>
    <col min="6" max="6" width="43.33203125" customWidth="1"/>
  </cols>
  <sheetData>
    <row r="1" spans="1:6" ht="3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8" t="s">
        <v>101</v>
      </c>
    </row>
    <row r="2" spans="1:6" ht="99" customHeight="1" x14ac:dyDescent="0.2">
      <c r="A2" s="10" t="s">
        <v>53</v>
      </c>
      <c r="B2" s="4" t="s">
        <v>54</v>
      </c>
      <c r="C2" s="10" t="s">
        <v>55</v>
      </c>
      <c r="D2" s="4" t="s">
        <v>19</v>
      </c>
      <c r="E2" s="6">
        <v>4.5</v>
      </c>
      <c r="F2" s="19" t="s">
        <v>160</v>
      </c>
    </row>
    <row r="3" spans="1:6" ht="115" customHeight="1" x14ac:dyDescent="0.2">
      <c r="A3" s="10" t="s">
        <v>56</v>
      </c>
      <c r="B3" s="4" t="s">
        <v>57</v>
      </c>
      <c r="C3" s="12" t="s">
        <v>58</v>
      </c>
      <c r="D3" s="4" t="s">
        <v>19</v>
      </c>
      <c r="E3" s="11">
        <v>5.5</v>
      </c>
      <c r="F3" s="19" t="s">
        <v>107</v>
      </c>
    </row>
    <row r="4" spans="1:6" ht="84" customHeight="1" x14ac:dyDescent="0.2">
      <c r="A4" s="10" t="s">
        <v>59</v>
      </c>
      <c r="B4" s="4" t="s">
        <v>54</v>
      </c>
      <c r="C4" s="4" t="s">
        <v>60</v>
      </c>
      <c r="D4" s="11" t="s">
        <v>19</v>
      </c>
      <c r="E4" s="11">
        <v>3.5</v>
      </c>
      <c r="F4" s="19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0A87-E8C9-B346-9A62-36D24F5B3761}">
  <dimension ref="A1:F15"/>
  <sheetViews>
    <sheetView topLeftCell="A12" workbookViewId="0">
      <selection activeCell="D19" sqref="D19"/>
    </sheetView>
  </sheetViews>
  <sheetFormatPr baseColWidth="10" defaultRowHeight="16" x14ac:dyDescent="0.2"/>
  <cols>
    <col min="1" max="1" width="28.1640625" customWidth="1"/>
    <col min="2" max="2" width="19.6640625" customWidth="1"/>
    <col min="3" max="3" width="28.5" customWidth="1"/>
    <col min="6" max="6" width="38.1640625" customWidth="1"/>
  </cols>
  <sheetData>
    <row r="1" spans="1:6" ht="4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8" t="s">
        <v>101</v>
      </c>
    </row>
    <row r="2" spans="1:6" ht="32" x14ac:dyDescent="0.2">
      <c r="A2" s="10" t="s">
        <v>61</v>
      </c>
      <c r="B2" s="10" t="s">
        <v>62</v>
      </c>
      <c r="C2" s="10" t="s">
        <v>63</v>
      </c>
      <c r="D2" s="5" t="s">
        <v>47</v>
      </c>
      <c r="E2" s="6">
        <v>2</v>
      </c>
      <c r="F2" s="20" t="s">
        <v>102</v>
      </c>
    </row>
    <row r="3" spans="1:6" ht="73" customHeight="1" x14ac:dyDescent="0.2">
      <c r="A3" s="10" t="s">
        <v>64</v>
      </c>
      <c r="B3" s="4" t="s">
        <v>65</v>
      </c>
      <c r="C3" s="4" t="s">
        <v>66</v>
      </c>
      <c r="D3" s="11" t="s">
        <v>67</v>
      </c>
      <c r="E3" s="11">
        <v>6</v>
      </c>
      <c r="F3" s="20" t="s">
        <v>102</v>
      </c>
    </row>
    <row r="4" spans="1:6" ht="73" customHeight="1" x14ac:dyDescent="0.2">
      <c r="A4" s="10" t="s">
        <v>68</v>
      </c>
      <c r="B4" s="4" t="s">
        <v>65</v>
      </c>
      <c r="C4" s="4" t="s">
        <v>66</v>
      </c>
      <c r="D4" s="11" t="s">
        <v>69</v>
      </c>
      <c r="E4" s="11">
        <v>6</v>
      </c>
      <c r="F4" s="20" t="s">
        <v>102</v>
      </c>
    </row>
    <row r="5" spans="1:6" ht="73" customHeight="1" x14ac:dyDescent="0.2">
      <c r="A5" s="10" t="s">
        <v>70</v>
      </c>
      <c r="B5" s="4" t="s">
        <v>65</v>
      </c>
      <c r="C5" s="4" t="s">
        <v>66</v>
      </c>
      <c r="D5" s="17" t="s">
        <v>96</v>
      </c>
      <c r="E5" s="11">
        <v>6</v>
      </c>
      <c r="F5" s="20" t="s">
        <v>102</v>
      </c>
    </row>
    <row r="6" spans="1:6" ht="133" customHeight="1" x14ac:dyDescent="0.2">
      <c r="A6" s="10" t="s">
        <v>71</v>
      </c>
      <c r="B6" s="4" t="s">
        <v>72</v>
      </c>
      <c r="C6" s="4" t="s">
        <v>73</v>
      </c>
      <c r="D6" s="11" t="s">
        <v>74</v>
      </c>
      <c r="E6" s="6">
        <v>1</v>
      </c>
      <c r="F6" s="20" t="s">
        <v>102</v>
      </c>
    </row>
    <row r="7" spans="1:6" ht="103" customHeight="1" x14ac:dyDescent="0.2">
      <c r="A7" s="10" t="s">
        <v>75</v>
      </c>
      <c r="B7" s="4" t="s">
        <v>72</v>
      </c>
      <c r="C7" s="4" t="s">
        <v>76</v>
      </c>
      <c r="D7" s="11" t="s">
        <v>74</v>
      </c>
      <c r="E7" s="6">
        <v>1</v>
      </c>
      <c r="F7" s="20" t="s">
        <v>102</v>
      </c>
    </row>
    <row r="8" spans="1:6" ht="88" customHeight="1" x14ac:dyDescent="0.2">
      <c r="A8" s="10" t="s">
        <v>77</v>
      </c>
      <c r="B8" s="4" t="s">
        <v>72</v>
      </c>
      <c r="C8" s="4" t="s">
        <v>78</v>
      </c>
      <c r="D8" s="11" t="s">
        <v>74</v>
      </c>
      <c r="E8" s="6">
        <v>1</v>
      </c>
      <c r="F8" s="20" t="s">
        <v>102</v>
      </c>
    </row>
    <row r="9" spans="1:6" ht="148" customHeight="1" x14ac:dyDescent="0.2">
      <c r="A9" s="10" t="s">
        <v>79</v>
      </c>
      <c r="B9" s="4" t="s">
        <v>80</v>
      </c>
      <c r="C9" s="4" t="s">
        <v>81</v>
      </c>
      <c r="D9" s="11" t="s">
        <v>74</v>
      </c>
      <c r="E9" s="6">
        <v>1</v>
      </c>
      <c r="F9" s="20" t="s">
        <v>102</v>
      </c>
    </row>
    <row r="10" spans="1:6" ht="118" customHeight="1" x14ac:dyDescent="0.2">
      <c r="A10" s="10" t="s">
        <v>82</v>
      </c>
      <c r="B10" s="4" t="s">
        <v>83</v>
      </c>
      <c r="C10" s="4" t="s">
        <v>84</v>
      </c>
      <c r="D10" s="11" t="s">
        <v>74</v>
      </c>
      <c r="E10" s="6">
        <v>1</v>
      </c>
      <c r="F10" s="20" t="s">
        <v>102</v>
      </c>
    </row>
    <row r="11" spans="1:6" ht="103" customHeight="1" x14ac:dyDescent="0.2">
      <c r="A11" s="10" t="s">
        <v>85</v>
      </c>
      <c r="B11" s="4" t="s">
        <v>83</v>
      </c>
      <c r="C11" s="4" t="s">
        <v>86</v>
      </c>
      <c r="D11" s="11" t="s">
        <v>74</v>
      </c>
      <c r="E11" s="6">
        <v>1</v>
      </c>
      <c r="F11" s="20" t="s">
        <v>102</v>
      </c>
    </row>
    <row r="12" spans="1:6" ht="118" customHeight="1" x14ac:dyDescent="0.2">
      <c r="A12" s="14" t="s">
        <v>87</v>
      </c>
      <c r="B12" s="14" t="s">
        <v>88</v>
      </c>
      <c r="C12" s="15" t="s">
        <v>89</v>
      </c>
      <c r="D12" s="16" t="s">
        <v>74</v>
      </c>
      <c r="E12" s="11">
        <v>1</v>
      </c>
      <c r="F12" s="20" t="s">
        <v>102</v>
      </c>
    </row>
    <row r="13" spans="1:6" ht="88" customHeight="1" x14ac:dyDescent="0.2">
      <c r="A13" s="10" t="s">
        <v>90</v>
      </c>
      <c r="B13" s="10" t="s">
        <v>88</v>
      </c>
      <c r="C13" s="4" t="s">
        <v>91</v>
      </c>
      <c r="D13" s="11" t="s">
        <v>74</v>
      </c>
      <c r="E13" s="6">
        <v>1</v>
      </c>
      <c r="F13" s="20" t="s">
        <v>102</v>
      </c>
    </row>
    <row r="14" spans="1:6" ht="161" customHeight="1" x14ac:dyDescent="0.2">
      <c r="A14" s="10" t="s">
        <v>92</v>
      </c>
      <c r="B14" s="10" t="s">
        <v>62</v>
      </c>
      <c r="C14" s="10" t="s">
        <v>93</v>
      </c>
      <c r="D14" s="5" t="s">
        <v>97</v>
      </c>
      <c r="E14" s="6">
        <v>12</v>
      </c>
      <c r="F14" s="20" t="s">
        <v>108</v>
      </c>
    </row>
    <row r="15" spans="1:6" ht="128" x14ac:dyDescent="0.2">
      <c r="A15" s="10" t="s">
        <v>94</v>
      </c>
      <c r="B15" s="10" t="s">
        <v>88</v>
      </c>
      <c r="C15" s="10" t="s">
        <v>93</v>
      </c>
      <c r="D15" s="11" t="s">
        <v>95</v>
      </c>
      <c r="E15" s="11">
        <v>12</v>
      </c>
      <c r="F15" s="20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2B55-F540-5E45-AF7B-50427159FD2E}">
  <dimension ref="A1:D37"/>
  <sheetViews>
    <sheetView workbookViewId="0">
      <selection activeCell="C9" sqref="C9"/>
    </sheetView>
  </sheetViews>
  <sheetFormatPr baseColWidth="10" defaultRowHeight="16" x14ac:dyDescent="0.2"/>
  <cols>
    <col min="1" max="1" width="38.1640625" customWidth="1"/>
    <col min="2" max="2" width="20.33203125" style="22" customWidth="1"/>
    <col min="3" max="3" width="30.5" style="22" customWidth="1"/>
    <col min="4" max="4" width="91.1640625" customWidth="1"/>
    <col min="5" max="5" width="21.83203125" customWidth="1"/>
  </cols>
  <sheetData>
    <row r="1" spans="1:4" s="27" customFormat="1" ht="51" x14ac:dyDescent="0.2">
      <c r="A1" s="27" t="s">
        <v>133</v>
      </c>
      <c r="B1" s="28" t="s">
        <v>134</v>
      </c>
      <c r="C1" s="29" t="s">
        <v>118</v>
      </c>
      <c r="D1" s="27" t="s">
        <v>137</v>
      </c>
    </row>
    <row r="2" spans="1:4" x14ac:dyDescent="0.2">
      <c r="A2" t="s">
        <v>110</v>
      </c>
      <c r="B2" s="22">
        <v>749</v>
      </c>
      <c r="C2" s="22" t="s">
        <v>191</v>
      </c>
      <c r="D2" s="21" t="s">
        <v>111</v>
      </c>
    </row>
    <row r="3" spans="1:4" x14ac:dyDescent="0.2">
      <c r="A3" t="s">
        <v>192</v>
      </c>
      <c r="B3" s="22">
        <v>23.39</v>
      </c>
      <c r="C3" s="22" t="s">
        <v>194</v>
      </c>
      <c r="D3" s="21" t="s">
        <v>112</v>
      </c>
    </row>
    <row r="4" spans="1:4" x14ac:dyDescent="0.2">
      <c r="A4" t="s">
        <v>193</v>
      </c>
      <c r="B4" s="22">
        <v>12.99</v>
      </c>
      <c r="C4" s="22" t="s">
        <v>195</v>
      </c>
      <c r="D4" s="21" t="s">
        <v>113</v>
      </c>
    </row>
    <row r="5" spans="1:4" x14ac:dyDescent="0.2">
      <c r="A5" t="s">
        <v>114</v>
      </c>
      <c r="C5" s="22" t="s">
        <v>196</v>
      </c>
      <c r="D5" s="21" t="s">
        <v>115</v>
      </c>
    </row>
    <row r="6" spans="1:4" ht="17" x14ac:dyDescent="0.2">
      <c r="A6" s="23" t="s">
        <v>116</v>
      </c>
      <c r="B6" s="22">
        <f>7.29/6</f>
        <v>1.2150000000000001</v>
      </c>
      <c r="D6" s="25" t="s">
        <v>128</v>
      </c>
    </row>
    <row r="7" spans="1:4" ht="17" x14ac:dyDescent="0.2">
      <c r="A7" s="23" t="s">
        <v>119</v>
      </c>
      <c r="B7" s="22">
        <f>9.88/12</f>
        <v>0.82333333333333336</v>
      </c>
      <c r="D7" s="25" t="s">
        <v>129</v>
      </c>
    </row>
    <row r="8" spans="1:4" ht="17" x14ac:dyDescent="0.2">
      <c r="A8" s="23" t="s">
        <v>120</v>
      </c>
      <c r="B8" s="22">
        <f>17.99/12*2</f>
        <v>2.9983333333333331</v>
      </c>
      <c r="C8" s="22" t="s">
        <v>142</v>
      </c>
      <c r="D8" s="25" t="s">
        <v>130</v>
      </c>
    </row>
    <row r="9" spans="1:4" ht="17" x14ac:dyDescent="0.2">
      <c r="A9" s="23" t="s">
        <v>121</v>
      </c>
      <c r="B9" s="22">
        <f>9.99/12</f>
        <v>0.83250000000000002</v>
      </c>
      <c r="C9" s="22" t="s">
        <v>153</v>
      </c>
      <c r="D9" s="25" t="s">
        <v>131</v>
      </c>
    </row>
    <row r="10" spans="1:4" ht="17" x14ac:dyDescent="0.2">
      <c r="A10" s="23" t="s">
        <v>122</v>
      </c>
      <c r="B10" s="22">
        <f>17.99/12</f>
        <v>1.4991666666666665</v>
      </c>
      <c r="D10" s="25" t="s">
        <v>132</v>
      </c>
    </row>
    <row r="11" spans="1:4" ht="17" x14ac:dyDescent="0.2">
      <c r="A11" s="23" t="s">
        <v>123</v>
      </c>
      <c r="B11" s="22">
        <f>15.99/32</f>
        <v>0.49968750000000001</v>
      </c>
      <c r="C11" s="22" t="s">
        <v>153</v>
      </c>
      <c r="D11" s="25" t="s">
        <v>135</v>
      </c>
    </row>
    <row r="12" spans="1:4" ht="17" x14ac:dyDescent="0.2">
      <c r="A12" s="23" t="s">
        <v>124</v>
      </c>
      <c r="B12" s="22">
        <f>116.99/50</f>
        <v>2.3397999999999999</v>
      </c>
      <c r="C12" s="22" t="s">
        <v>152</v>
      </c>
      <c r="D12" s="25" t="s">
        <v>136</v>
      </c>
    </row>
    <row r="13" spans="1:4" ht="17" x14ac:dyDescent="0.2">
      <c r="A13" s="23" t="s">
        <v>125</v>
      </c>
      <c r="B13" s="22">
        <v>9.27</v>
      </c>
      <c r="C13" s="22" t="s">
        <v>153</v>
      </c>
      <c r="D13" s="25" t="s">
        <v>138</v>
      </c>
    </row>
    <row r="14" spans="1:4" ht="17" x14ac:dyDescent="0.2">
      <c r="A14" s="23" t="s">
        <v>126</v>
      </c>
      <c r="B14" s="22">
        <f>19.99/80</f>
        <v>0.24987499999999999</v>
      </c>
      <c r="C14" s="22" t="s">
        <v>153</v>
      </c>
      <c r="D14" s="25" t="s">
        <v>139</v>
      </c>
    </row>
    <row r="15" spans="1:4" ht="34" x14ac:dyDescent="0.2">
      <c r="A15" s="23" t="s">
        <v>127</v>
      </c>
      <c r="B15" s="22">
        <v>6.89</v>
      </c>
      <c r="C15" s="26" t="s">
        <v>141</v>
      </c>
      <c r="D15" s="25" t="s">
        <v>140</v>
      </c>
    </row>
    <row r="16" spans="1:4" ht="17" x14ac:dyDescent="0.2">
      <c r="A16" s="23" t="s">
        <v>143</v>
      </c>
      <c r="B16" s="22">
        <f>19.95/4</f>
        <v>4.9874999999999998</v>
      </c>
      <c r="D16" s="24" t="s">
        <v>148</v>
      </c>
    </row>
    <row r="17" spans="1:4" ht="17" x14ac:dyDescent="0.2">
      <c r="A17" s="23" t="s">
        <v>144</v>
      </c>
      <c r="B17" s="22">
        <f>22.98/14</f>
        <v>1.6414285714285715</v>
      </c>
      <c r="D17" s="24" t="s">
        <v>149</v>
      </c>
    </row>
    <row r="18" spans="1:4" ht="17" x14ac:dyDescent="0.2">
      <c r="A18" s="23" t="s">
        <v>145</v>
      </c>
      <c r="B18" s="22">
        <f>21.99/100</f>
        <v>0.21989999999999998</v>
      </c>
      <c r="C18" s="22" t="s">
        <v>153</v>
      </c>
      <c r="D18" s="24" t="s">
        <v>150</v>
      </c>
    </row>
    <row r="19" spans="1:4" ht="17" x14ac:dyDescent="0.2">
      <c r="A19" s="23" t="s">
        <v>146</v>
      </c>
      <c r="B19" s="22">
        <f>9.98/20</f>
        <v>0.499</v>
      </c>
      <c r="D19" s="24" t="s">
        <v>151</v>
      </c>
    </row>
    <row r="20" spans="1:4" ht="17" x14ac:dyDescent="0.2">
      <c r="A20" s="23" t="s">
        <v>147</v>
      </c>
      <c r="B20" s="22">
        <v>12.69</v>
      </c>
      <c r="D20" s="24" t="s">
        <v>154</v>
      </c>
    </row>
    <row r="21" spans="1:4" ht="17" x14ac:dyDescent="0.2">
      <c r="A21" s="23" t="s">
        <v>155</v>
      </c>
      <c r="B21" s="22">
        <f>5.43/5</f>
        <v>1.0859999999999999</v>
      </c>
      <c r="D21" s="24" t="s">
        <v>158</v>
      </c>
    </row>
    <row r="22" spans="1:4" ht="17" x14ac:dyDescent="0.2">
      <c r="A22" s="23" t="s">
        <v>156</v>
      </c>
      <c r="B22" s="22">
        <f>9.99/6</f>
        <v>1.665</v>
      </c>
      <c r="D22" s="25" t="s">
        <v>157</v>
      </c>
    </row>
    <row r="23" spans="1:4" ht="17" x14ac:dyDescent="0.2">
      <c r="A23" s="23" t="s">
        <v>161</v>
      </c>
      <c r="B23" s="22">
        <v>29.95</v>
      </c>
      <c r="D23" s="21" t="s">
        <v>159</v>
      </c>
    </row>
    <row r="24" spans="1:4" ht="17" x14ac:dyDescent="0.2">
      <c r="A24" s="23" t="s">
        <v>163</v>
      </c>
      <c r="B24" s="22">
        <v>9.9</v>
      </c>
      <c r="D24" s="21" t="s">
        <v>162</v>
      </c>
    </row>
    <row r="25" spans="1:4" ht="17" x14ac:dyDescent="0.2">
      <c r="A25" s="23" t="s">
        <v>168</v>
      </c>
      <c r="B25" s="22">
        <v>4.88</v>
      </c>
      <c r="C25" s="22" t="s">
        <v>164</v>
      </c>
      <c r="D25" s="21" t="s">
        <v>165</v>
      </c>
    </row>
    <row r="26" spans="1:4" ht="17" x14ac:dyDescent="0.2">
      <c r="A26" s="23" t="s">
        <v>169</v>
      </c>
      <c r="B26" s="22">
        <v>14.95</v>
      </c>
      <c r="C26" s="22" t="s">
        <v>153</v>
      </c>
      <c r="D26" s="21" t="s">
        <v>166</v>
      </c>
    </row>
    <row r="27" spans="1:4" ht="17" x14ac:dyDescent="0.2">
      <c r="A27" s="23" t="s">
        <v>170</v>
      </c>
      <c r="B27" s="22">
        <f>24.95/25</f>
        <v>0.998</v>
      </c>
      <c r="D27" s="21" t="s">
        <v>167</v>
      </c>
    </row>
    <row r="28" spans="1:4" ht="17" x14ac:dyDescent="0.2">
      <c r="A28" s="23" t="s">
        <v>171</v>
      </c>
      <c r="B28" s="22">
        <v>6.99</v>
      </c>
      <c r="D28" s="21" t="s">
        <v>172</v>
      </c>
    </row>
    <row r="29" spans="1:4" ht="17" x14ac:dyDescent="0.2">
      <c r="A29" s="23" t="s">
        <v>174</v>
      </c>
      <c r="B29" s="22">
        <f>24.36/5*2</f>
        <v>9.7439999999999998</v>
      </c>
      <c r="D29" s="21" t="s">
        <v>173</v>
      </c>
    </row>
    <row r="30" spans="1:4" ht="17" x14ac:dyDescent="0.2">
      <c r="A30" s="23" t="s">
        <v>175</v>
      </c>
      <c r="B30" s="22">
        <v>13.99</v>
      </c>
      <c r="D30" s="21" t="s">
        <v>176</v>
      </c>
    </row>
    <row r="31" spans="1:4" ht="17" x14ac:dyDescent="0.2">
      <c r="A31" s="23" t="s">
        <v>177</v>
      </c>
      <c r="B31" s="22">
        <v>16</v>
      </c>
      <c r="D31" s="21" t="s">
        <v>178</v>
      </c>
    </row>
    <row r="32" spans="1:4" ht="17" x14ac:dyDescent="0.2">
      <c r="A32" s="23" t="s">
        <v>179</v>
      </c>
      <c r="B32" s="22">
        <f>14.98/52</f>
        <v>0.28807692307692306</v>
      </c>
      <c r="D32" s="21" t="s">
        <v>180</v>
      </c>
    </row>
    <row r="33" spans="1:4" ht="17" x14ac:dyDescent="0.2">
      <c r="A33" s="23" t="s">
        <v>181</v>
      </c>
      <c r="B33" s="22">
        <v>17.93</v>
      </c>
      <c r="D33" s="21" t="s">
        <v>182</v>
      </c>
    </row>
    <row r="34" spans="1:4" ht="17" x14ac:dyDescent="0.2">
      <c r="A34" s="23" t="s">
        <v>183</v>
      </c>
      <c r="B34" s="22">
        <f>18.98/200*8</f>
        <v>0.75919999999999999</v>
      </c>
      <c r="D34" s="21" t="s">
        <v>184</v>
      </c>
    </row>
    <row r="35" spans="1:4" ht="17" x14ac:dyDescent="0.2">
      <c r="A35" s="23" t="s">
        <v>185</v>
      </c>
      <c r="B35" s="22">
        <f>16.99/50*2</f>
        <v>0.67959999999999998</v>
      </c>
      <c r="D35" s="21" t="s">
        <v>186</v>
      </c>
    </row>
    <row r="36" spans="1:4" ht="17" x14ac:dyDescent="0.2">
      <c r="A36" s="23" t="s">
        <v>187</v>
      </c>
      <c r="B36" s="22">
        <v>7.79</v>
      </c>
      <c r="D36" s="21" t="s">
        <v>188</v>
      </c>
    </row>
    <row r="37" spans="1:4" ht="17" x14ac:dyDescent="0.2">
      <c r="A37" s="23" t="s">
        <v>189</v>
      </c>
      <c r="B37" s="22">
        <v>8.99</v>
      </c>
      <c r="D37" s="21" t="s">
        <v>190</v>
      </c>
    </row>
  </sheetData>
  <hyperlinks>
    <hyperlink ref="D2" r:id="rId1" xr:uid="{DF4EB4B3-846F-FF4D-8856-4FBF71A58D14}"/>
    <hyperlink ref="D3" r:id="rId2" xr:uid="{43930F6B-FD89-A24A-817D-0431735F082B}"/>
    <hyperlink ref="D4" r:id="rId3" xr:uid="{7F4CB70F-4FE9-204B-A491-33691D372EBC}"/>
    <hyperlink ref="D5" r:id="rId4" xr:uid="{20BE1923-1B0A-9C4B-B969-5C7F5E6FDA61}"/>
    <hyperlink ref="D6" r:id="rId5" xr:uid="{9E204615-F4F8-FF4A-B978-248F38AF1B2C}"/>
    <hyperlink ref="D7" r:id="rId6" xr:uid="{B89CB03C-EC01-7040-9260-726B721EC145}"/>
    <hyperlink ref="D8" r:id="rId7" xr:uid="{99A4EC8E-AF5C-8346-8753-BE063598AC4C}"/>
    <hyperlink ref="D9" r:id="rId8" xr:uid="{19676027-CF61-CE4F-ADAE-5B58E2C9152C}"/>
    <hyperlink ref="D10" r:id="rId9" xr:uid="{BF3576C8-3A66-1F47-BCE0-DF5B3118672A}"/>
    <hyperlink ref="D11" r:id="rId10" xr:uid="{88179587-205F-8A42-A2F3-5590649B342F}"/>
    <hyperlink ref="D12" r:id="rId11" xr:uid="{E576C06A-00D5-7741-8E6A-CF0C5E5EDFDE}"/>
    <hyperlink ref="D13" r:id="rId12" xr:uid="{F1AA4A84-E351-E942-9287-D500DD87054E}"/>
    <hyperlink ref="D14" r:id="rId13" xr:uid="{E2A238E0-24AB-E348-AC20-A9E48DAD4ABA}"/>
    <hyperlink ref="D15" r:id="rId14" xr:uid="{6F333E1F-8C27-0841-9FB5-47832E014D6D}"/>
    <hyperlink ref="D16" r:id="rId15" xr:uid="{DCEFEC9C-BE87-0548-B9C4-11BF5DD786AF}"/>
    <hyperlink ref="D17" r:id="rId16" xr:uid="{8FA002EF-9BFA-6E40-8771-F307F0C45D2D}"/>
    <hyperlink ref="D18" r:id="rId17" xr:uid="{EEBDE110-3855-4747-8529-7267EAD1EEF6}"/>
    <hyperlink ref="D19" r:id="rId18" xr:uid="{50848CB7-5612-0B48-8AF8-74C8F2580DA9}"/>
    <hyperlink ref="D20" r:id="rId19" xr:uid="{98C19155-FD2C-5346-A8F9-BD0973536E5C}"/>
    <hyperlink ref="D21" r:id="rId20" xr:uid="{990CAE5E-AACD-B849-A3D5-8642524CA2C7}"/>
    <hyperlink ref="D22" r:id="rId21" xr:uid="{F87E07A3-0BDF-D943-9864-EBE9CAAF7BCA}"/>
    <hyperlink ref="D23" r:id="rId22" xr:uid="{6A67DEBA-24C4-F947-AD57-1C78AB3349F3}"/>
    <hyperlink ref="D24" r:id="rId23" xr:uid="{DD5B1FDB-86DF-A54C-B860-5ED65F9B87A5}"/>
    <hyperlink ref="D25" r:id="rId24" display="https://www.amazon.com/ONLYKXY-Measuring-Spoons-Protein-Kitchen/dp/B0823LN5KP/ref=asc_df_B0823LN5KP/?tag=hyprod-20&amp;linkCode=df0&amp;hvadid=416618123445&amp;hvpos=&amp;hvnetw=g&amp;hvrand=4742652021525170743&amp;hvpone=&amp;hvptwo=&amp;hvqmt=&amp;hvdev=c&amp;hvdvcmdl=&amp;hvlocint=&amp;hvlocphy=9021758&amp;hvtargid=pla-871112614233&amp;psc=1&amp;tag=&amp;ref=&amp;adgrpid=94717457460&amp;hvpone=&amp;hvptwo=&amp;hvadid=416618123445&amp;hvpos=&amp;hvnetw=g&amp;hvrand=4742652021525170743&amp;hvqmt=&amp;hvdev=c&amp;hvdvcmdl=&amp;hvlocint=&amp;hvlocphy=9021758&amp;hvtargid=pla-871112614233" xr:uid="{53354FEA-66EF-B949-B7A9-26B5DEA5FD36}"/>
    <hyperlink ref="D26" r:id="rId25" display="https://www.amazon.com/CLEARVIEW-CONTAINERS-Container-Canister-Airtight/dp/B01LXHHVLB/ref=sr_1_19_sspa?keywords=plastic%2Bjar%2Bwith%2Blid&amp;qid=1644610791&amp;sr=8-19-spons&amp;spLa=ZW5jcnlwdGVkUXVhbGlmaWVyPUEzTk1IT0lKWk9YTjFTJmVuY3J5cHRlZElkPUEwOTg1NjEzMkNDMzBXT04wRkdBRCZlbmNyeXB0ZWRBZElkPUEwNzA5MzEzS0NPNFBTQlpHNUZEJndpZGdldE5hbWU9c3BfbXRmJmFjdGlvbj1jbGlja1JlZGlyZWN0JmRvTm90TG9nQ2xpY2s9dHJ1ZQ&amp;th=1" xr:uid="{19333155-00A6-604E-999E-F29C6C86FC20}"/>
    <hyperlink ref="D27" r:id="rId26" xr:uid="{F19E7905-8FDB-904A-9EA8-141BE5160CD0}"/>
    <hyperlink ref="D28" r:id="rId27" xr:uid="{3E5CE14C-65D0-CC4A-8C7D-AF4EFC1CEDDF}"/>
    <hyperlink ref="D29" r:id="rId28" xr:uid="{D1F06D6D-D575-B14D-8A2C-B34591397B60}"/>
    <hyperlink ref="D30" r:id="rId29" xr:uid="{5C1BCBDA-2E64-A54C-84C8-261ED2E0B40F}"/>
    <hyperlink ref="D31" r:id="rId30" xr:uid="{334FC970-EF12-4B41-A5CF-0A8B02545F54}"/>
    <hyperlink ref="D32" r:id="rId31" xr:uid="{371C9C4F-0FAF-8446-8B23-DC6AF9982C0D}"/>
    <hyperlink ref="D33" r:id="rId32" display="https://www.amazon.com/Disney-Pixar-Posable-Authentic-Collectable/dp/B09CG2SYLS/ref=dp_fod_sccl_1/142-0017332-5046923?pd_rd_w=wRXJv&amp;content-id=amzn1.sym.550e945f-c48e-4794-aff0-cc9017996f0a&amp;pf_rd_p=550e945f-c48e-4794-aff0-cc9017996f0a&amp;pf_rd_r=ZEY4621SZ4XHH6W2HCFV&amp;pd_rd_wg=9Hkzs&amp;pd_rd_r=2ce0c1af-5a8a-4045-8961-a0879f0d42bb&amp;pd_rd_i=B09CG2SYLS&amp;th=1" xr:uid="{5E4A6770-6C8D-494F-AC8D-31FF279376A7}"/>
    <hyperlink ref="D34" r:id="rId33" xr:uid="{EAB9B612-FF6E-4E44-A98D-13770E2DA11E}"/>
    <hyperlink ref="D35" r:id="rId34" xr:uid="{622CD038-3EA7-FA41-9230-E4717D1EC938}"/>
    <hyperlink ref="D36" r:id="rId35" display="https://www.amazon.com/LEGO-30333-Premier-Elephant/dp/B09JS2VK3C/ref=ci_mcx_mr_hp_atf_m_sccl_1/147-4234546-6307146?pd_rd_w=Y5xtw&amp;content-id=amzn1.sym.e5836a4b-beba-44ff-8c6f-44b96342c778&amp;pf_rd_p=e5836a4b-beba-44ff-8c6f-44b96342c778&amp;pf_rd_r=Y1S00MA4KN3CR995FMRC&amp;pd_rd_wg=xtz1w&amp;pd_rd_r=4520507c-e28f-46e5-854f-018de4776d5b&amp;pd_rd_i=B09JS2VK3C&amp;psc=1" xr:uid="{14798051-24AA-EB4F-8342-9EB93E4AD90A}"/>
    <hyperlink ref="D37" r:id="rId36" display="https://www.amazon.com/Spy-Everything-Guessing-Game-Year/dp/1980596743/ref=asc_df_1980596743/?tag=hyprod-20&amp;linkCode=df0&amp;hvadid=312696674585&amp;hvpos=&amp;hvnetw=g&amp;hvrand=14988561909243941386&amp;hvpone=&amp;hvptwo=&amp;hvqmt=&amp;hvdev=c&amp;hvdvcmdl=&amp;hvlocint=&amp;hvlocphy=9021760&amp;hvtargid=pla-492970573325&amp;psc=1" xr:uid="{06DDF4EF-DE3C-6A4F-BF6A-EA5A679333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Cognition</vt:lpstr>
      <vt:lpstr>Motor</vt:lpstr>
      <vt:lpstr>Social-Emotional Functioning</vt:lpstr>
      <vt:lpstr>Suggested Supplies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 Ustsinovich</dc:creator>
  <cp:lastModifiedBy>Vitali Ustsinovich</cp:lastModifiedBy>
  <dcterms:created xsi:type="dcterms:W3CDTF">2024-01-24T15:34:26Z</dcterms:created>
  <dcterms:modified xsi:type="dcterms:W3CDTF">2024-02-21T14:21:34Z</dcterms:modified>
</cp:coreProperties>
</file>